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1" i="1" l="1"/>
  <c r="H62" i="1"/>
  <c r="H34" i="1"/>
  <c r="H26" i="1"/>
  <c r="H30" i="1"/>
  <c r="C71" i="1"/>
  <c r="H38" i="1" l="1"/>
  <c r="H39" i="1" l="1"/>
  <c r="H55" i="1"/>
  <c r="H31" i="1" l="1"/>
  <c r="H14" i="1"/>
  <c r="H13" i="1" l="1"/>
  <c r="H64" i="1"/>
</calcChain>
</file>

<file path=xl/sharedStrings.xml><?xml version="1.0" encoding="utf-8"?>
<sst xmlns="http://schemas.openxmlformats.org/spreadsheetml/2006/main" count="70" uniqueCount="40">
  <si>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</si>
  <si>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</si>
  <si>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</si>
  <si>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</si>
  <si>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</si>
  <si>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</si>
  <si>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</si>
  <si>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</si>
  <si>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</si>
  <si>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</si>
  <si>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</si>
  <si>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</si>
  <si>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</si>
  <si>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</si>
  <si>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</si>
  <si>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</si>
  <si>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</si>
  <si>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</si>
  <si>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</si>
  <si>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</si>
  <si>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</si>
  <si>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</si>
  <si>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</si>
  <si>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</si>
  <si>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</si>
  <si>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</si>
  <si>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</si>
  <si>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</si>
  <si>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</si>
  <si>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</si>
  <si>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</si>
  <si>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</si>
  <si>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>Primljena i neutrošena participacija od 06.05.2025</t>
  </si>
  <si>
    <t>Dana 06.05.2025.godine Dom zdravlja Požarevac je izvršio plaćanje prema dobavljačima:</t>
  </si>
  <si>
    <t>Mercator- S</t>
  </si>
  <si>
    <t>25-17620-24FAK-560</t>
  </si>
  <si>
    <t>25-17620-24FAK-575</t>
  </si>
  <si>
    <t>25-17620-24FAK-630</t>
  </si>
  <si>
    <t>UKUPNO MATERIJALNI TROŠKOVI- PO TREBOVANJU</t>
  </si>
  <si>
    <t xml:space="preserve">Dana: 06.05.2025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</si>
</sst>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6" fillId="0" borderId="0"/>
    <xf numFmtId="0" fontId="7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7" fillId="0" borderId="1" xfId="2" applyBorder="1"/>
    <xf numFmtId="166" fontId="7" fillId="0" borderId="1" xfId="2" applyNumberFormat="1" applyFont="1" applyBorder="1"/>
    <xf numFmtId="49" fontId="7" fillId="0" borderId="1" xfId="2" applyNumberFormat="1" applyBorder="1"/>
    <xf numFmtId="166" fontId="7" fillId="0" borderId="1" xfId="2" applyNumberFormat="1" applyBorder="1"/>
    <xf numFmtId="166" fontId="8" fillId="0" borderId="1" xfId="2" applyNumberFormat="1" applyFont="1" applyFill="1" applyBorder="1"/>
    <xf numFmtId="166" fontId="9" fillId="0" borderId="1" xfId="2" applyNumberFormat="1" applyFont="1" applyFill="1" applyBorder="1"/>
    <xf numFmtId="4" fontId="9" fillId="0" borderId="1" xfId="2" applyNumberFormat="1" applyFont="1" applyFill="1" applyBorder="1" applyAlignment="1">
      <alignment horizontal="center"/>
    </xf>
  </cellXfs>
  <cellStyles count="3">
    <cellStyle name="Excel Built-in Normal" xfId="1"/>
    <cellStyle name="Normal" xfId="0" builtinId="0"/>
    <cellStyle name="Normal_Sheet1" xfId="2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1"/>
  <sheetViews>
    <sheetView tabSelected="1" topLeftCell="B1" zoomScaleNormal="100" workbookViewId="0">
      <selection activeCell="B20" sqref="B20:F2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2</v>
      </c>
      <c r="C5" s="33"/>
      <c r="D5" s="33"/>
    </row>
    <row r="6" spans="2:15" x14ac:dyDescent="0.25">
      <c r="B6" s="33" t="s">
        <v>3</v>
      </c>
      <c r="C6" s="33"/>
      <c r="D6" s="33"/>
    </row>
    <row r="7" spans="2:15" x14ac:dyDescent="0.25">
      <c r="I7" s="9"/>
      <c r="J7" s="9"/>
    </row>
    <row r="8" spans="2:15" x14ac:dyDescent="0.25">
      <c r="B8" s="34" t="s">
        <v>39</v>
      </c>
      <c r="C8" s="34"/>
      <c r="D8" s="34"/>
      <c r="E8" s="34"/>
      <c r="F8" s="34"/>
      <c r="G8" s="34"/>
      <c r="H8" s="34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2" t="s">
        <v>4</v>
      </c>
      <c r="C11" s="43"/>
      <c r="D11" s="43"/>
      <c r="E11" s="43"/>
      <c r="F11" s="44"/>
      <c r="G11" s="24" t="s">
        <v>5</v>
      </c>
      <c r="H11" s="24" t="s">
        <v>6</v>
      </c>
      <c r="I11" s="9"/>
      <c r="J11" s="9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5">
        <v>45783</v>
      </c>
      <c r="H12" s="12">
        <v>3111159.35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9" t="s">
        <v>8</v>
      </c>
      <c r="C13" s="39"/>
      <c r="D13" s="39"/>
      <c r="E13" s="39"/>
      <c r="F13" s="39"/>
      <c r="G13" s="16">
        <v>45783</v>
      </c>
      <c r="H13" s="1">
        <f>H14+H31-H39-H55</f>
        <v>1908525.87</v>
      </c>
      <c r="I13" s="9"/>
      <c r="J13" s="9"/>
      <c r="K13" s="7"/>
      <c r="L13" s="7"/>
      <c r="M13" s="22"/>
      <c r="N13" s="7"/>
      <c r="O13" s="7"/>
    </row>
    <row r="14" spans="2:15" x14ac:dyDescent="0.25">
      <c r="B14" s="41" t="s">
        <v>9</v>
      </c>
      <c r="C14" s="41"/>
      <c r="D14" s="41"/>
      <c r="E14" s="41"/>
      <c r="F14" s="41"/>
      <c r="G14" s="17">
        <v>45783</v>
      </c>
      <c r="H14" s="2">
        <f>SUM(H15:H30)</f>
        <v>1850218.52</v>
      </c>
      <c r="I14" s="23"/>
      <c r="J14" s="9"/>
      <c r="K14" s="22"/>
      <c r="L14" s="7"/>
      <c r="M14" s="22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1430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29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22185.599999999999</v>
      </c>
      <c r="I23" s="25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8"/>
      <c r="H24" s="8">
        <v>0</v>
      </c>
      <c r="I24" s="25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8"/>
      <c r="H25" s="8">
        <v>0</v>
      </c>
      <c r="I25" s="25"/>
      <c r="J25" s="9"/>
      <c r="K25" s="6"/>
      <c r="L25" s="27"/>
      <c r="M25" s="25"/>
    </row>
    <row r="26" spans="2:13" x14ac:dyDescent="0.25">
      <c r="B26" s="29" t="s">
        <v>18</v>
      </c>
      <c r="C26" s="30"/>
      <c r="D26" s="30"/>
      <c r="E26" s="30"/>
      <c r="F26" s="31"/>
      <c r="G26" s="18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</f>
        <v>1705617.4</v>
      </c>
      <c r="J26" s="25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8"/>
      <c r="H27" s="8">
        <v>0</v>
      </c>
      <c r="I27" s="25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8"/>
      <c r="H28" s="8">
        <v>0</v>
      </c>
      <c r="I28" s="25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8"/>
      <c r="H29" s="8">
        <v>0</v>
      </c>
      <c r="I29" s="25"/>
      <c r="J29" s="9"/>
      <c r="K29" s="6"/>
      <c r="L29" s="6"/>
    </row>
    <row r="30" spans="2:13" x14ac:dyDescent="0.25">
      <c r="B30" s="29" t="s">
        <v>32</v>
      </c>
      <c r="C30" s="30"/>
      <c r="D30" s="30"/>
      <c r="E30" s="30"/>
      <c r="F30" s="31"/>
      <c r="G30" s="18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</f>
        <v>120985.51999999996</v>
      </c>
      <c r="I30" s="25"/>
      <c r="J30" s="9"/>
      <c r="K30" s="6"/>
      <c r="L30" s="6"/>
    </row>
    <row r="31" spans="2:13" x14ac:dyDescent="0.25">
      <c r="B31" s="35" t="s">
        <v>21</v>
      </c>
      <c r="C31" s="36"/>
      <c r="D31" s="36"/>
      <c r="E31" s="36"/>
      <c r="F31" s="37"/>
      <c r="G31" s="17">
        <v>45783</v>
      </c>
      <c r="H31" s="2">
        <f>H32+H33+H34+H35+H37+H38+H36</f>
        <v>127945.12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9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9"/>
      <c r="H34" s="8">
        <f>42971.12+73846-57106-42028.24-942.88+127300-127300+37811+42971.12</f>
        <v>97522.12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9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2" x14ac:dyDescent="0.25">
      <c r="B37" s="29" t="s">
        <v>20</v>
      </c>
      <c r="C37" s="30"/>
      <c r="D37" s="30"/>
      <c r="E37" s="30"/>
      <c r="F37" s="31"/>
      <c r="G37" s="19"/>
      <c r="H37" s="8">
        <v>0</v>
      </c>
      <c r="I37" s="9"/>
      <c r="J37" s="9"/>
    </row>
    <row r="38" spans="2:12" x14ac:dyDescent="0.25">
      <c r="B38" s="29" t="s">
        <v>32</v>
      </c>
      <c r="C38" s="30"/>
      <c r="D38" s="30"/>
      <c r="E38" s="30"/>
      <c r="F38" s="31"/>
      <c r="G38" s="19"/>
      <c r="H38" s="8">
        <f>3518+11176+4553+11176</f>
        <v>30423</v>
      </c>
      <c r="I38" s="9"/>
      <c r="J38" s="9"/>
      <c r="K38" s="6"/>
    </row>
    <row r="39" spans="2:12" x14ac:dyDescent="0.25">
      <c r="B39" s="48" t="s">
        <v>22</v>
      </c>
      <c r="C39" s="49"/>
      <c r="D39" s="49"/>
      <c r="E39" s="49"/>
      <c r="F39" s="50"/>
      <c r="G39" s="20">
        <v>45783</v>
      </c>
      <c r="H39" s="3">
        <f>SUM(H40:H54)</f>
        <v>69637.77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8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8"/>
      <c r="H43" s="10">
        <v>0</v>
      </c>
      <c r="I43" s="9"/>
      <c r="J43" s="23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8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8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8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8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8"/>
      <c r="H51" s="8">
        <f>28176.51+41461.26</f>
        <v>69637.77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8"/>
      <c r="H52" s="8">
        <v>0</v>
      </c>
      <c r="I52" s="28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8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8"/>
      <c r="H54" s="8">
        <v>0</v>
      </c>
      <c r="I54" s="9"/>
      <c r="J54" s="9"/>
      <c r="K54" s="6"/>
      <c r="L54" s="9"/>
    </row>
    <row r="55" spans="2:12" x14ac:dyDescent="0.25">
      <c r="B55" s="48" t="s">
        <v>23</v>
      </c>
      <c r="C55" s="49"/>
      <c r="D55" s="49"/>
      <c r="E55" s="49"/>
      <c r="F55" s="50"/>
      <c r="G55" s="20">
        <v>45783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9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9"/>
      <c r="H57" s="10">
        <v>0</v>
      </c>
      <c r="I57" s="9"/>
      <c r="J57" s="23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9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9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9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9"/>
      <c r="H61" s="1">
        <v>0</v>
      </c>
      <c r="I61" s="9"/>
      <c r="J61" s="9"/>
      <c r="K61" s="6"/>
      <c r="L61" s="6"/>
    </row>
    <row r="62" spans="2:12" x14ac:dyDescent="0.25">
      <c r="B62" s="51" t="s">
        <v>24</v>
      </c>
      <c r="C62" s="52"/>
      <c r="D62" s="52"/>
      <c r="E62" s="52"/>
      <c r="F62" s="53"/>
      <c r="G62" s="21">
        <v>45783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</f>
        <v>1202633.4800000002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9"/>
      <c r="H63" s="1">
        <v>0</v>
      </c>
      <c r="I63" s="9"/>
      <c r="J63" s="9"/>
      <c r="L63" s="6"/>
    </row>
    <row r="64" spans="2:12" x14ac:dyDescent="0.25">
      <c r="B64" s="45" t="s">
        <v>26</v>
      </c>
      <c r="C64" s="46"/>
      <c r="D64" s="46"/>
      <c r="E64" s="46"/>
      <c r="F64" s="47"/>
      <c r="G64" s="19"/>
      <c r="H64" s="5">
        <f>H14+H31-H39-H55+H62-H63</f>
        <v>3111159.3500000006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4" t="s">
        <v>33</v>
      </c>
      <c r="C66" s="54"/>
      <c r="D66" s="54"/>
      <c r="E66" s="13"/>
      <c r="F66" s="13"/>
      <c r="G66" s="7"/>
      <c r="H66" s="11"/>
      <c r="I66" s="9"/>
      <c r="J66" s="9"/>
      <c r="K66" s="6"/>
    </row>
    <row r="68" spans="2:11" x14ac:dyDescent="0.25">
      <c r="B68" s="55" t="s">
        <v>34</v>
      </c>
      <c r="C68" s="56">
        <v>4892.09</v>
      </c>
      <c r="D68" s="57" t="s">
        <v>35</v>
      </c>
    </row>
    <row r="69" spans="2:11" x14ac:dyDescent="0.25">
      <c r="B69" s="55" t="s">
        <v>34</v>
      </c>
      <c r="C69" s="58">
        <v>8001.23</v>
      </c>
      <c r="D69" s="57" t="s">
        <v>36</v>
      </c>
    </row>
    <row r="70" spans="2:11" x14ac:dyDescent="0.25">
      <c r="B70" s="55" t="s">
        <v>34</v>
      </c>
      <c r="C70" s="59">
        <v>15283.19</v>
      </c>
      <c r="D70" s="57" t="s">
        <v>37</v>
      </c>
    </row>
    <row r="71" spans="2:11" x14ac:dyDescent="0.25">
      <c r="B71" s="61" t="s">
        <v>38</v>
      </c>
      <c r="C71" s="60">
        <f>SUM(C68:C70)</f>
        <v>28176.510000000002</v>
      </c>
      <c r="D71" s="57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K11:O11"/>
    <mergeCell ref="B13:F13"/>
    <mergeCell ref="B12:F12"/>
    <mergeCell ref="B14:F14"/>
    <mergeCell ref="B11:F11"/>
    <mergeCell ref="B48:F48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25:F25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2025-05-07T12:39:51Z</dcterms:modified>
  <cp:category/>
  <cp:contentStatus/>
</cp:coreProperties>
</file>